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Cloth Diaper Evalua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<sst xmlns="http://schemas.openxmlformats.org/spreadsheetml/2006/main" count="28" uniqueCount="28">
  <si>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Water</t>
  </si>
  <si>
    <t>Detergent</t>
  </si>
  <si>
    <t>Electricity</t>
  </si>
  <si>
    <t>Quantity</t>
  </si>
  <si>
    <t>gallons</t>
  </si>
  <si>
    <t>kwh</t>
  </si>
  <si>
    <t>Newborn - 4 month</t>
  </si>
  <si>
    <t>5 month - 15 month</t>
  </si>
  <si>
    <t>16 month - 30 month</t>
  </si>
  <si>
    <t>Total</t>
  </si>
  <si>
    <t>Difference</t>
  </si>
  <si>
    <t>$ /  Wash</t>
  </si>
  <si>
    <t>$  / Gallon</t>
  </si>
  <si>
    <t>Diapers  / day</t>
  </si>
  <si>
    <t xml:space="preserve">$ / Disposables </t>
  </si>
  <si>
    <t>$ Disposables / period</t>
  </si>
  <si>
    <t>Diapers  / period</t>
  </si>
  <si>
    <t>Diapers  / month</t>
  </si>
  <si>
    <t>Wash/  period</t>
  </si>
  <si>
    <t>$ wash / period</t>
  </si>
  <si>
    <t>$ / wash</t>
  </si>
  <si>
    <t># Cloth /  period</t>
  </si>
  <si>
    <t>$ / cloth</t>
  </si>
  <si>
    <t>$ cloth / period</t>
  </si>
  <si>
    <t>$ Disposables /  period</t>
  </si>
  <si>
    <t>$ Cloth/  period</t>
  </si>
  <si>
    <t>Diapers / wash</t>
  </si>
  <si>
    <t>Months In Diapers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</si>
</sst>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NumberFormat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4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2" fillId="2" borderId="9" xfId="17" applyFont="1" applyFill="1" applyBorder="1" applyAlignment="1">
      <alignment/>
    </xf>
    <xf numFmtId="165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4" fontId="0" fillId="0" borderId="8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110" zoomScaleNormal="110" workbookViewId="0" topLeftCell="A1">
      <selection activeCell="G25" sqref="G25"/>
    </sheetView>
  </sheetViews>
  <sheetFormatPr defaultColWidth="9.140625" defaultRowHeight="12.75"/>
  <cols>
    <col min="1" max="1" width="20.140625" style="0" customWidth="1"/>
    <col min="2" max="3" width="18.421875" style="0" customWidth="1"/>
    <col min="4" max="4" width="19.28125" style="0" customWidth="1"/>
    <col min="5" max="5" width="11.140625" style="0" bestFit="1" customWidth="1"/>
    <col min="6" max="6" width="10.8515625" style="0" customWidth="1"/>
  </cols>
  <sheetData>
    <row r="1" spans="1:5" s="2" customFormat="1" ht="12.75">
      <c r="A1" s="8"/>
      <c r="B1" s="9" t="s">
        <v>12</v>
      </c>
      <c r="C1" s="9" t="s">
        <v>3</v>
      </c>
      <c r="D1" s="9"/>
      <c r="E1" s="10" t="s">
        <v>11</v>
      </c>
    </row>
    <row r="2" spans="1:5" ht="12.75">
      <c r="A2" s="11" t="s">
        <v>0</v>
      </c>
      <c r="B2" s="3">
        <v>0.0096</v>
      </c>
      <c r="C2" s="7">
        <v>30</v>
      </c>
      <c r="D2" s="3" t="s">
        <v>4</v>
      </c>
      <c r="E2" s="12">
        <f>C2*B2</f>
        <v>0.288</v>
      </c>
    </row>
    <row r="3" spans="1:5" ht="12.75">
      <c r="A3" s="11" t="s">
        <v>1</v>
      </c>
      <c r="B3" s="3"/>
      <c r="C3" s="7"/>
      <c r="D3" s="3"/>
      <c r="E3" s="12">
        <v>0.25</v>
      </c>
    </row>
    <row r="4" spans="1:5" ht="12.75">
      <c r="A4" s="11" t="s">
        <v>2</v>
      </c>
      <c r="B4" s="3">
        <v>0.143</v>
      </c>
      <c r="C4" s="7">
        <f>12+7</f>
        <v>19</v>
      </c>
      <c r="D4" s="3" t="s">
        <v>5</v>
      </c>
      <c r="E4" s="12">
        <f>C4*B4</f>
        <v>2.7169999999999996</v>
      </c>
    </row>
    <row r="5" spans="1:5" ht="13.5" thickBot="1">
      <c r="A5" s="13"/>
      <c r="B5" s="14"/>
      <c r="C5" s="14"/>
      <c r="D5" s="14"/>
      <c r="E5" s="15">
        <f>SUM(E2:E4)</f>
        <v>3.255</v>
      </c>
    </row>
    <row r="7" ht="13.5" thickBot="1"/>
    <row r="8" spans="1:5" ht="12.75">
      <c r="A8" s="8"/>
      <c r="B8" s="9" t="s">
        <v>6</v>
      </c>
      <c r="C8" s="9" t="s">
        <v>7</v>
      </c>
      <c r="D8" s="9" t="s">
        <v>8</v>
      </c>
      <c r="E8" s="10" t="s">
        <v>9</v>
      </c>
    </row>
    <row r="9" spans="1:5" ht="12.75">
      <c r="A9" s="11" t="s">
        <v>13</v>
      </c>
      <c r="B9" s="4">
        <v>12</v>
      </c>
      <c r="C9" s="4">
        <v>9</v>
      </c>
      <c r="D9" s="4">
        <v>7</v>
      </c>
      <c r="E9" s="16"/>
    </row>
    <row r="10" spans="1:5" ht="12.75">
      <c r="A10" s="11" t="s">
        <v>17</v>
      </c>
      <c r="B10" s="4">
        <f>B9*30</f>
        <v>360</v>
      </c>
      <c r="C10" s="4">
        <f>C9*30</f>
        <v>270</v>
      </c>
      <c r="D10" s="4">
        <f>D9*30</f>
        <v>210</v>
      </c>
      <c r="E10" s="16">
        <f>AVERAGE(B10:D10)</f>
        <v>280</v>
      </c>
    </row>
    <row r="11" spans="1:5" ht="12.75">
      <c r="A11" s="11" t="s">
        <v>27</v>
      </c>
      <c r="B11" s="4">
        <v>4</v>
      </c>
      <c r="C11" s="4">
        <v>11</v>
      </c>
      <c r="D11" s="4">
        <v>15</v>
      </c>
      <c r="E11" s="16">
        <f aca="true" t="shared" si="0" ref="E11:E19">SUM(B11:D11)</f>
        <v>30</v>
      </c>
    </row>
    <row r="12" spans="1:5" ht="12.75">
      <c r="A12" s="11" t="s">
        <v>16</v>
      </c>
      <c r="B12" s="4">
        <f>B10*B11</f>
        <v>1440</v>
      </c>
      <c r="C12" s="4">
        <f>C10*C11</f>
        <v>2970</v>
      </c>
      <c r="D12" s="4">
        <f>D10*D11</f>
        <v>3150</v>
      </c>
      <c r="E12" s="16">
        <f>E10*E11</f>
        <v>8400</v>
      </c>
    </row>
    <row r="13" spans="1:5" ht="12.75">
      <c r="A13" s="11"/>
      <c r="B13" s="5"/>
      <c r="C13" s="5"/>
      <c r="D13" s="5"/>
      <c r="E13" s="17"/>
    </row>
    <row r="14" spans="1:5" ht="12.75">
      <c r="A14" s="11" t="s">
        <v>14</v>
      </c>
      <c r="B14" s="6">
        <f>12/48</f>
        <v>0.25</v>
      </c>
      <c r="C14" s="6">
        <f>15/41</f>
        <v>0.36585365853658536</v>
      </c>
      <c r="D14" s="6">
        <v>0.38</v>
      </c>
      <c r="E14" s="12">
        <f t="shared" si="0"/>
        <v>0.9958536585365854</v>
      </c>
    </row>
    <row r="15" spans="1:6" ht="12.75">
      <c r="A15" s="11" t="s">
        <v>15</v>
      </c>
      <c r="B15" s="6">
        <f>B14*B12</f>
        <v>360</v>
      </c>
      <c r="C15" s="6">
        <f>C14*C12</f>
        <v>1086.5853658536585</v>
      </c>
      <c r="D15" s="6">
        <f>D14*D12</f>
        <v>1197</v>
      </c>
      <c r="E15" s="12">
        <f t="shared" si="0"/>
        <v>2643.5853658536585</v>
      </c>
      <c r="F15" s="1"/>
    </row>
    <row r="16" spans="1:6" ht="12.75">
      <c r="A16" s="11"/>
      <c r="B16" s="5"/>
      <c r="C16" s="5"/>
      <c r="D16" s="5"/>
      <c r="E16" s="17"/>
      <c r="F16" s="1"/>
    </row>
    <row r="17" spans="1:6" ht="12.75">
      <c r="A17" s="11" t="s">
        <v>26</v>
      </c>
      <c r="B17" s="4">
        <v>24</v>
      </c>
      <c r="C17" s="4">
        <f>B17</f>
        <v>24</v>
      </c>
      <c r="D17" s="4">
        <f>C17</f>
        <v>24</v>
      </c>
      <c r="E17" s="16">
        <f t="shared" si="0"/>
        <v>72</v>
      </c>
      <c r="F17" s="1"/>
    </row>
    <row r="18" spans="1:5" ht="12.75">
      <c r="A18" s="11" t="s">
        <v>18</v>
      </c>
      <c r="B18" s="4">
        <f>B12/B17</f>
        <v>60</v>
      </c>
      <c r="C18" s="4">
        <f>C12/C17</f>
        <v>123.75</v>
      </c>
      <c r="D18" s="4">
        <f>D12/D17</f>
        <v>131.25</v>
      </c>
      <c r="E18" s="16">
        <f t="shared" si="0"/>
        <v>315</v>
      </c>
    </row>
    <row r="19" spans="1:5" ht="12.75">
      <c r="A19" s="11" t="s">
        <v>20</v>
      </c>
      <c r="B19" s="6">
        <f>$E$5</f>
        <v>3.255</v>
      </c>
      <c r="C19" s="6">
        <f>$E$5</f>
        <v>3.255</v>
      </c>
      <c r="D19" s="6">
        <f>$E$5</f>
        <v>3.255</v>
      </c>
      <c r="E19" s="12">
        <f t="shared" si="0"/>
        <v>9.765</v>
      </c>
    </row>
    <row r="20" spans="1:5" ht="12.75">
      <c r="A20" s="11" t="s">
        <v>19</v>
      </c>
      <c r="B20" s="6">
        <f>B19*B18</f>
        <v>195.29999999999998</v>
      </c>
      <c r="C20" s="6">
        <f>C19*C18</f>
        <v>402.80625</v>
      </c>
      <c r="D20" s="6">
        <f>D19*D18</f>
        <v>427.21875</v>
      </c>
      <c r="E20" s="12">
        <f>SUM(B20:D20)</f>
        <v>1025.3249999999998</v>
      </c>
    </row>
    <row r="21" spans="1:5" ht="12.75">
      <c r="A21" s="11"/>
      <c r="B21" s="5"/>
      <c r="C21" s="5"/>
      <c r="D21" s="5"/>
      <c r="E21" s="17"/>
    </row>
    <row r="22" spans="1:5" ht="12.75">
      <c r="A22" s="11" t="s">
        <v>21</v>
      </c>
      <c r="B22" s="4">
        <v>28</v>
      </c>
      <c r="C22" s="4">
        <v>26</v>
      </c>
      <c r="D22" s="4">
        <v>21</v>
      </c>
      <c r="E22" s="16">
        <f>SUM(B22:D22)</f>
        <v>75</v>
      </c>
    </row>
    <row r="23" spans="1:5" ht="12.75">
      <c r="A23" s="11" t="s">
        <v>22</v>
      </c>
      <c r="B23" s="6">
        <v>10</v>
      </c>
      <c r="C23" s="6">
        <f>B23</f>
        <v>10</v>
      </c>
      <c r="D23" s="6">
        <f>C23</f>
        <v>10</v>
      </c>
      <c r="E23" s="12">
        <f>SUM(B23:D23)</f>
        <v>30</v>
      </c>
    </row>
    <row r="24" spans="1:5" ht="12.75">
      <c r="A24" s="11" t="s">
        <v>23</v>
      </c>
      <c r="B24" s="6">
        <f>B22*B23</f>
        <v>280</v>
      </c>
      <c r="C24" s="6">
        <f>C22*C23</f>
        <v>260</v>
      </c>
      <c r="D24" s="6">
        <f>D22*D23</f>
        <v>210</v>
      </c>
      <c r="E24" s="12">
        <f>SUM(B24:D24)</f>
        <v>750</v>
      </c>
    </row>
    <row r="25" spans="1:5" ht="12.75">
      <c r="A25" s="11"/>
      <c r="B25" s="5"/>
      <c r="C25" s="5"/>
      <c r="D25" s="5"/>
      <c r="E25" s="17"/>
    </row>
    <row r="26" spans="1:5" ht="12.75">
      <c r="A26" s="11" t="s">
        <v>24</v>
      </c>
      <c r="B26" s="6">
        <f>B15</f>
        <v>360</v>
      </c>
      <c r="C26" s="6">
        <f>C15</f>
        <v>1086.5853658536585</v>
      </c>
      <c r="D26" s="6">
        <f>D15</f>
        <v>1197</v>
      </c>
      <c r="E26" s="12">
        <f>SUM(B26:D26)</f>
        <v>2643.5853658536585</v>
      </c>
    </row>
    <row r="27" spans="1:5" ht="12.75">
      <c r="A27" s="11" t="s">
        <v>25</v>
      </c>
      <c r="B27" s="6">
        <f>B20+B24</f>
        <v>475.29999999999995</v>
      </c>
      <c r="C27" s="6">
        <f>C20+C24</f>
        <v>662.80625</v>
      </c>
      <c r="D27" s="6">
        <f>D20+D24</f>
        <v>637.21875</v>
      </c>
      <c r="E27" s="12">
        <f>SUM(B27:D27)</f>
        <v>1775.3249999999998</v>
      </c>
    </row>
    <row r="28" spans="1:5" ht="13.5" thickBot="1">
      <c r="A28" s="13" t="s">
        <v>10</v>
      </c>
      <c r="B28" s="18">
        <f>B26-B27</f>
        <v>-115.29999999999995</v>
      </c>
      <c r="C28" s="18">
        <f>C26-C27</f>
        <v>423.7791158536585</v>
      </c>
      <c r="D28" s="18">
        <f>D26-D27</f>
        <v>559.78125</v>
      </c>
      <c r="E28" s="15">
        <f>SUM(B28:D28)</f>
        <v>868.2603658536585</v>
      </c>
    </row>
  </sheetData>
  <printOptions/>
  <pageMargins left="0.25" right="0.26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2004-02-05T23:31:18Z</cp:lastPrinted>
  <dcterms:created xsi:type="dcterms:W3CDTF">2003-07-05T01:06:49Z</dcterms:created>
  <dcterms:modified xsi:type="dcterms:W3CDTF">2004-02-05T23:38:12Z</dcterms:modified>
  <cp:category/>
  <cp:version/>
  <cp:contentType/>
  <cp:contentStatus/>
</cp:coreProperties>
</file>